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3\2023 anexos\Listos\"/>
    </mc:Choice>
  </mc:AlternateContent>
  <bookViews>
    <workbookView xWindow="3675" yWindow="3675" windowWidth="21600" windowHeight="11385"/>
  </bookViews>
  <sheets>
    <sheet name="LDF" sheetId="1" r:id="rId1"/>
  </sheets>
  <definedNames>
    <definedName name="___pag41">#N/A</definedName>
    <definedName name="__pag1">#REF!</definedName>
    <definedName name="__pag10">#REF!</definedName>
    <definedName name="__pag11">#REF!</definedName>
    <definedName name="__pag12">#REF!</definedName>
    <definedName name="__pag13">#REF!</definedName>
    <definedName name="__pag14">#REF!</definedName>
    <definedName name="__pag15">#REF!</definedName>
    <definedName name="__pag16">#REF!</definedName>
    <definedName name="__pag17">#REF!</definedName>
    <definedName name="__pag18">#REF!</definedName>
    <definedName name="__pag19">#REF!</definedName>
    <definedName name="__pag2">#REF!</definedName>
    <definedName name="__pag20">#REF!</definedName>
    <definedName name="__pag21">#REF!</definedName>
    <definedName name="__pag22">#REF!</definedName>
    <definedName name="__pag23">#REF!</definedName>
    <definedName name="__pag24">#REF!</definedName>
    <definedName name="__pag25">#REF!</definedName>
    <definedName name="__pag26">#REF!</definedName>
    <definedName name="__pag27">#REF!</definedName>
    <definedName name="__pag28">#REF!</definedName>
    <definedName name="__pag29">#REF!</definedName>
    <definedName name="__pag3">#REF!</definedName>
    <definedName name="__pag30">#REF!</definedName>
    <definedName name="__pag31">#REF!</definedName>
    <definedName name="__pag32">#REF!</definedName>
    <definedName name="__pag33">#REF!</definedName>
    <definedName name="__pag34">#REF!</definedName>
    <definedName name="__pag35">#REF!</definedName>
    <definedName name="__pag36">#REF!</definedName>
    <definedName name="__pag38">#REF!</definedName>
    <definedName name="__pag4">#REF!</definedName>
    <definedName name="__pag41">#N/A</definedName>
    <definedName name="__pag5">#REF!</definedName>
    <definedName name="__pag6">#REF!</definedName>
    <definedName name="__pag7">#REF!</definedName>
    <definedName name="__pag8">#REF!</definedName>
    <definedName name="__pag9">#REF!</definedName>
    <definedName name="_pag1">#REF!</definedName>
    <definedName name="_pag10">#REF!</definedName>
    <definedName name="_pag100">#REF!</definedName>
    <definedName name="_pag11">#REF!</definedName>
    <definedName name="_pag12">#REF!</definedName>
    <definedName name="_pag13">#REF!</definedName>
    <definedName name="_pag14">#REF!</definedName>
    <definedName name="_pag15">#REF!</definedName>
    <definedName name="_pag16">#REF!</definedName>
    <definedName name="_pag17">#REF!</definedName>
    <definedName name="_pag18">#REF!</definedName>
    <definedName name="_pag19">#REF!</definedName>
    <definedName name="_pag2">#REF!</definedName>
    <definedName name="_pag20">#REF!</definedName>
    <definedName name="_pag21">#REF!</definedName>
    <definedName name="_pag22">#REF!</definedName>
    <definedName name="_pag23">#REF!</definedName>
    <definedName name="_pag24">#REF!</definedName>
    <definedName name="_pag25">#REF!</definedName>
    <definedName name="_pag26">#REF!</definedName>
    <definedName name="_pag27">#REF!</definedName>
    <definedName name="_pag28">#REF!</definedName>
    <definedName name="_pag29">#REF!</definedName>
    <definedName name="_pag3">#REF!</definedName>
    <definedName name="_pag30">#REF!</definedName>
    <definedName name="_pag31">#REF!</definedName>
    <definedName name="_pag32">#REF!</definedName>
    <definedName name="_pag33">#REF!</definedName>
    <definedName name="_pag34">#REF!</definedName>
    <definedName name="_pag35">#REF!</definedName>
    <definedName name="_pag36">#REF!</definedName>
    <definedName name="_pag38">#REF!</definedName>
    <definedName name="_pag4">#REF!</definedName>
    <definedName name="_pag41">#N/A</definedName>
    <definedName name="_pag5">#REF!</definedName>
    <definedName name="_pag6">#REF!</definedName>
    <definedName name="_pag7">#REF!</definedName>
    <definedName name="_pag8">#REF!</definedName>
    <definedName name="_pag9">#REF!</definedName>
    <definedName name="_xlnm.Print_Area" localSheetId="0">LDF!$A$1:$G$68</definedName>
    <definedName name="Listado_burocratas">#REF!</definedName>
    <definedName name="Listado_magisterio">#REF!</definedName>
    <definedName name="wrn.prueba." hidden="1">{#N/A,#N/A,FALSE,"nombre archivo"}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E67" i="1"/>
  <c r="D67" i="1"/>
  <c r="B67" i="1"/>
  <c r="F66" i="1"/>
  <c r="E66" i="1"/>
  <c r="D66" i="1"/>
  <c r="B66" i="1"/>
  <c r="F63" i="1"/>
  <c r="E63" i="1"/>
  <c r="D63" i="1"/>
  <c r="B62" i="1"/>
  <c r="E62" i="1"/>
  <c r="D62" i="1"/>
  <c r="A48" i="1"/>
  <c r="G45" i="1"/>
  <c r="B41" i="1"/>
  <c r="G38" i="1" a="1"/>
  <c r="G38" i="1" s="1"/>
  <c r="G37" i="1"/>
  <c r="G34" i="1"/>
  <c r="G33" i="1"/>
  <c r="B32" i="1"/>
  <c r="B29" i="1"/>
  <c r="F29" i="1"/>
  <c r="E29" i="1"/>
  <c r="D29" i="1"/>
  <c r="D24" i="1"/>
  <c r="F22" i="1"/>
  <c r="E22" i="1"/>
  <c r="D22" i="1"/>
  <c r="B22" i="1"/>
  <c r="F21" i="1"/>
  <c r="E21" i="1"/>
  <c r="D21" i="1"/>
  <c r="B21" i="1"/>
  <c r="E20" i="1"/>
  <c r="G17" i="1" a="1"/>
  <c r="G17" i="1" s="1"/>
  <c r="G16" i="1"/>
  <c r="G19" i="1" s="1"/>
  <c r="G15" i="1"/>
  <c r="D14" i="1"/>
  <c r="F14" i="1"/>
  <c r="E14" i="1"/>
  <c r="D13" i="1"/>
  <c r="F13" i="1"/>
  <c r="E13" i="1"/>
  <c r="B13" i="1"/>
  <c r="F12" i="1"/>
  <c r="E12" i="1"/>
  <c r="D12" i="1"/>
  <c r="B12" i="1"/>
  <c r="E11" i="1"/>
  <c r="G7" i="1"/>
  <c r="F7" i="1"/>
  <c r="E7" i="1"/>
  <c r="D7" i="1"/>
  <c r="G39" i="1" l="1"/>
  <c r="G18" i="1"/>
  <c r="F11" i="1"/>
  <c r="F20" i="1"/>
  <c r="F24" i="1"/>
  <c r="D32" i="1"/>
  <c r="E59" i="1"/>
  <c r="F62" i="1"/>
  <c r="E32" i="1"/>
  <c r="F32" i="1"/>
  <c r="D59" i="1"/>
  <c r="B59" i="1"/>
  <c r="B63" i="1"/>
  <c r="B11" i="1"/>
  <c r="G44" i="1"/>
  <c r="D20" i="1"/>
  <c r="B24" i="1"/>
  <c r="B20" i="1"/>
  <c r="D11" i="1"/>
  <c r="B14" i="1"/>
  <c r="G46" i="1"/>
  <c r="B58" i="1" l="1"/>
  <c r="F59" i="1"/>
  <c r="G59" i="1" s="1"/>
  <c r="F58" i="1"/>
  <c r="J47" i="1"/>
  <c r="G53" i="1"/>
  <c r="G50" i="1"/>
  <c r="E58" i="1"/>
  <c r="D58" i="1" l="1"/>
  <c r="G58" i="1" s="1"/>
  <c r="G54" i="1"/>
  <c r="G49" i="1"/>
</calcChain>
</file>

<file path=xl/sharedStrings.xml><?xml version="1.0" encoding="utf-8"?>
<sst xmlns="http://schemas.openxmlformats.org/spreadsheetml/2006/main" count="68" uniqueCount="53">
  <si>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</si>
  <si>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</si>
  <si>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</si>
  <si>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</si>
  <si>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</si>
  <si>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</si>
  <si>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Total</t>
  </si>
  <si>
    <t>Tipo de Sistema</t>
  </si>
  <si>
    <t>Prestación laboral o Fondo general para trabajadores del estado o municipio</t>
  </si>
  <si>
    <t>Prestación Laboral</t>
  </si>
  <si>
    <t>Beneficio definido, Contribución definida o Mixto</t>
  </si>
  <si>
    <t>Beneficio Definido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</si>
  <si>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</si>
  <si>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</si>
  <si>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</si>
  <si>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</si>
  <si>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</si>
  <si>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</si>
  <si>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</si>
  <si>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</si>
  <si>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 *</t>
  </si>
  <si>
    <r>
      <rPr>
        <sz val="10"/>
        <color rgb="FF000000"/>
        <rFont val="Segoe UI"/>
        <family val="2"/>
      </rPr>
      <t xml:space="preserve">No sindicalizado y personal con ingreso a partir del 15 ene 2022
12.00%
 </t>
    </r>
    <r>
      <rPr>
        <sz val="10"/>
        <color indexed="8"/>
        <rFont val="Segoe UI"/>
        <family val="2"/>
      </rPr>
      <t xml:space="preserve">
Sindicalizado con ingreso anterior a 15 ene 2022
2022 - 9.00%
2023 - 10.00%
2024 - 11.00%
2025 en adelante 12.00%
</t>
    </r>
  </si>
  <si>
    <t>Aportación del ente público al plan de pensión como % del salario *</t>
  </si>
  <si>
    <t>Crecimiento esperado de los pensionados y jubilados (como %)</t>
  </si>
  <si>
    <t>NA</t>
  </si>
  <si>
    <t>Crecimiento esperado de los activos (como %)</t>
  </si>
  <si>
    <t>Edad de Jubilación o Pensión*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</si>
  <si>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</si>
  <si>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</si>
  <si>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</si>
  <si>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</si>
  <si>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</si>
  <si>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</si>
  <si>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</si>
  <si>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</si>
  <si>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</si>
  <si>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</si>
  <si>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</si>
  <si>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</si>
  <si>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</si>
  <si>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</si>
  <si>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</si>
  <si>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</si>
  <si>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</si>
  <si>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</si>
  <si>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</si>
  <si>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</si>
  <si>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</si>
  <si>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</si>
  <si>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</si>
  <si>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Valuaciones Actuariales del Norte, S. C.</t>
  </si>
  <si>
    <t>Instituto de Pensiones para los Trabajadores al Servicio del Estado de Coahuila</t>
  </si>
  <si>
    <t>Formato de la Ley de  Disciplina Financiera de las Entidades Federativas y los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</si>
</sst>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(#,##0.00\)"/>
    <numFmt numFmtId="165" formatCode="#,##0_ ;[Red]\(#,##0\)"/>
    <numFmt numFmtId="166" formatCode="_(* #,##0.00_);_(* \(#,##0.00\);_(* &quot;-&quot;??_);_(@_)"/>
    <numFmt numFmtId="167" formatCode="#,##0.00%;[Red]\-#,##0.00%;&quot; - &quot;??"/>
    <numFmt numFmtId="168" formatCode="#,##0.0000%;[Red]\-#,##0.0000%;&quot; - &quot;??"/>
  </numFmts>
  <fonts count="13">
    <font>
      <sz val="10"/>
      <name val="Arial"/>
    </font>
    <font>
      <sz val="16"/>
      <name val="Segoe UI"/>
      <family val="2"/>
    </font>
    <font>
      <sz val="11"/>
      <color indexed="9"/>
      <name val="Segoe UI"/>
      <family val="2"/>
    </font>
    <font>
      <sz val="11"/>
      <name val="Segoe UI"/>
      <family val="2"/>
    </font>
    <font>
      <sz val="14"/>
      <name val="Segoe UI"/>
      <family val="2"/>
    </font>
    <font>
      <b/>
      <sz val="11"/>
      <color indexed="9"/>
      <name val="Segoe UI"/>
      <family val="2"/>
    </font>
    <font>
      <b/>
      <sz val="11"/>
      <color indexed="8"/>
      <name val="Segoe UI"/>
      <family val="2"/>
    </font>
    <font>
      <sz val="11"/>
      <color indexed="8"/>
      <name val="Segoe UI"/>
      <family val="2"/>
    </font>
    <font>
      <sz val="10"/>
      <name val="Arial"/>
      <family val="2"/>
    </font>
    <font>
      <sz val="10"/>
      <color indexed="8"/>
      <name val="Segoe UI"/>
      <family val="2"/>
    </font>
    <font>
      <sz val="10"/>
      <color rgb="FF000000"/>
      <name val="Segoe UI"/>
      <family val="2"/>
    </font>
    <font>
      <sz val="11"/>
      <color indexed="8"/>
      <name val="Helvetica LT Std Light"/>
      <family val="2"/>
    </font>
    <font>
      <b/>
      <sz val="1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4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164" fontId="6" fillId="0" borderId="1" xfId="0" applyNumberFormat="1" applyFont="1" applyBorder="1"/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/>
    <xf numFmtId="165" fontId="7" fillId="0" borderId="1" xfId="0" applyNumberFormat="1" applyFont="1" applyBorder="1"/>
    <xf numFmtId="166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2" xfId="0" applyFont="1" applyBorder="1" applyAlignment="1">
      <alignment vertical="center"/>
    </xf>
    <xf numFmtId="10" fontId="9" fillId="0" borderId="3" xfId="1" applyNumberFormat="1" applyFont="1" applyBorder="1" applyAlignment="1">
      <alignment horizontal="center" vertical="center" wrapText="1"/>
    </xf>
    <xf numFmtId="167" fontId="7" fillId="0" borderId="1" xfId="0" applyNumberFormat="1" applyFont="1" applyBorder="1"/>
    <xf numFmtId="167" fontId="7" fillId="0" borderId="1" xfId="0" applyNumberFormat="1" applyFont="1" applyBorder="1" applyAlignment="1">
      <alignment horizontal="center"/>
    </xf>
    <xf numFmtId="168" fontId="7" fillId="0" borderId="1" xfId="0" applyNumberFormat="1" applyFont="1" applyBorder="1"/>
    <xf numFmtId="164" fontId="11" fillId="0" borderId="1" xfId="0" applyNumberFormat="1" applyFont="1" applyBorder="1"/>
    <xf numFmtId="0" fontId="12" fillId="0" borderId="0" xfId="0" applyFont="1"/>
    <xf numFmtId="166" fontId="3" fillId="0" borderId="0" xfId="2" applyFont="1" applyBorder="1"/>
    <xf numFmtId="0" fontId="6" fillId="0" borderId="0" xfId="0" applyFont="1" applyAlignment="1">
      <alignment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7" fillId="0" borderId="1" xfId="0" quotePrefix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12" fillId="0" borderId="0" xfId="0" applyFont="1" applyAlignment="1">
      <alignment horizontal="center" wrapText="1"/>
    </xf>
  </cellXfs>
  <cellStyles count="3">
    <cellStyle name="Millares 2" xfId="2"/>
    <cellStyle name="Normal" xfId="0" builtinId="0"/>
    <cellStyle name="Porcentaj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abSelected="1" zoomScale="115" zoomScaleNormal="115" zoomScaleSheetLayoutView="55" workbookViewId="0">
      <pane ySplit="5" topLeftCell="A57" activePane="bottomLeft" state="frozen"/>
      <selection pane="bottomLeft" activeCell="A71" sqref="A71:B71"/>
    </sheetView>
  </sheetViews>
  <sheetFormatPr baseColWidth="10" defaultRowHeight="16.5"/>
  <cols>
    <col min="1" max="1" width="77.28515625" style="2" customWidth="1"/>
    <col min="2" max="7" width="28.42578125" style="2" customWidth="1"/>
    <col min="8" max="8" width="18.5703125" style="2" customWidth="1"/>
    <col min="9" max="9" width="25.28515625" style="2" customWidth="1"/>
    <col min="10" max="10" width="20.140625" style="2" bestFit="1" customWidth="1"/>
    <col min="11" max="16384" width="11.42578125" style="2"/>
  </cols>
  <sheetData>
    <row r="1" spans="1:9" s="1" customFormat="1" ht="25.5">
      <c r="A1" s="30" t="s">
        <v>51</v>
      </c>
      <c r="B1" s="30"/>
      <c r="C1" s="30"/>
      <c r="D1" s="30"/>
      <c r="E1" s="30"/>
      <c r="F1" s="30"/>
      <c r="G1" s="30"/>
    </row>
    <row r="2" spans="1:9">
      <c r="A2" s="31"/>
      <c r="B2" s="31"/>
      <c r="C2" s="31"/>
      <c r="D2" s="31"/>
      <c r="E2" s="31"/>
      <c r="F2" s="31"/>
      <c r="G2" s="31"/>
    </row>
    <row r="3" spans="1:9" s="3" customFormat="1" ht="20.25">
      <c r="A3" s="32" t="s">
        <v>0</v>
      </c>
      <c r="B3" s="32"/>
      <c r="C3" s="32"/>
      <c r="D3" s="32"/>
      <c r="E3" s="32"/>
      <c r="F3" s="32"/>
      <c r="G3" s="32"/>
    </row>
    <row r="4" spans="1:9">
      <c r="A4" s="31"/>
      <c r="B4" s="31"/>
      <c r="C4" s="31"/>
      <c r="D4" s="31"/>
      <c r="E4" s="31"/>
      <c r="F4" s="31"/>
      <c r="G4" s="31"/>
    </row>
    <row r="5" spans="1:9" s="5" customFormat="1" ht="33">
      <c r="A5" s="4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9">
      <c r="A6" s="6" t="s">
        <v>7</v>
      </c>
      <c r="B6" s="7"/>
      <c r="C6" s="7"/>
      <c r="D6" s="7"/>
      <c r="E6" s="7"/>
      <c r="F6" s="7"/>
      <c r="G6" s="7"/>
    </row>
    <row r="7" spans="1:9">
      <c r="A7" s="2" t="s">
        <v>8</v>
      </c>
      <c r="B7" s="8" t="s">
        <v>9</v>
      </c>
      <c r="C7" s="8"/>
      <c r="D7" s="8" t="str">
        <f>$B$7</f>
        <v>Prestación Laboral</v>
      </c>
      <c r="E7" s="8" t="str">
        <f>$B$7</f>
        <v>Prestación Laboral</v>
      </c>
      <c r="F7" s="8" t="str">
        <f>$B$7</f>
        <v>Prestación Laboral</v>
      </c>
      <c r="G7" s="8" t="str">
        <f>$B$7</f>
        <v>Prestación Laboral</v>
      </c>
    </row>
    <row r="8" spans="1:9">
      <c r="A8" s="2" t="s">
        <v>10</v>
      </c>
      <c r="B8" s="9" t="s">
        <v>11</v>
      </c>
      <c r="C8" s="8"/>
      <c r="D8" s="9" t="s">
        <v>11</v>
      </c>
      <c r="E8" s="9" t="s">
        <v>11</v>
      </c>
      <c r="F8" s="9" t="s">
        <v>11</v>
      </c>
      <c r="G8" s="9" t="s">
        <v>11</v>
      </c>
    </row>
    <row r="9" spans="1:9">
      <c r="A9" s="6"/>
      <c r="B9" s="10"/>
      <c r="C9" s="10"/>
      <c r="D9" s="10"/>
      <c r="E9" s="10"/>
      <c r="F9" s="10"/>
      <c r="G9" s="10"/>
    </row>
    <row r="10" spans="1:9">
      <c r="A10" s="6" t="s">
        <v>12</v>
      </c>
      <c r="B10" s="10"/>
      <c r="C10" s="10"/>
      <c r="D10" s="10"/>
      <c r="E10" s="10"/>
      <c r="F10" s="10"/>
      <c r="G10" s="10"/>
    </row>
    <row r="11" spans="1:9">
      <c r="A11" s="2" t="s">
        <v>13</v>
      </c>
      <c r="B11" s="11">
        <f>$G11</f>
        <v>14021</v>
      </c>
      <c r="C11" s="11"/>
      <c r="D11" s="11">
        <f>$G11</f>
        <v>14021</v>
      </c>
      <c r="E11" s="11">
        <f>$G11</f>
        <v>14021</v>
      </c>
      <c r="F11" s="11">
        <f>$G11</f>
        <v>14021</v>
      </c>
      <c r="G11" s="11">
        <v>14021</v>
      </c>
      <c r="I11" s="12">
        <v>0</v>
      </c>
    </row>
    <row r="12" spans="1:9">
      <c r="A12" s="13" t="s">
        <v>14</v>
      </c>
      <c r="B12" s="11">
        <f t="shared" ref="B12:F14" si="0">$G12</f>
        <v>92</v>
      </c>
      <c r="C12" s="10"/>
      <c r="D12" s="11">
        <f t="shared" si="0"/>
        <v>92</v>
      </c>
      <c r="E12" s="11">
        <f t="shared" si="0"/>
        <v>92</v>
      </c>
      <c r="F12" s="11">
        <f t="shared" si="0"/>
        <v>92</v>
      </c>
      <c r="G12" s="11">
        <v>92</v>
      </c>
      <c r="I12" s="12">
        <v>0</v>
      </c>
    </row>
    <row r="13" spans="1:9">
      <c r="A13" s="13" t="s">
        <v>15</v>
      </c>
      <c r="B13" s="11">
        <f t="shared" si="0"/>
        <v>19</v>
      </c>
      <c r="C13" s="10"/>
      <c r="D13" s="11">
        <f t="shared" si="0"/>
        <v>19</v>
      </c>
      <c r="E13" s="11">
        <f t="shared" si="0"/>
        <v>19</v>
      </c>
      <c r="F13" s="11">
        <f t="shared" si="0"/>
        <v>19</v>
      </c>
      <c r="G13" s="11">
        <v>19</v>
      </c>
    </row>
    <row r="14" spans="1:9">
      <c r="A14" s="13" t="s">
        <v>16</v>
      </c>
      <c r="B14" s="11">
        <f t="shared" si="0"/>
        <v>42.759931531274511</v>
      </c>
      <c r="C14" s="10"/>
      <c r="D14" s="11">
        <f t="shared" si="0"/>
        <v>42.759931531274511</v>
      </c>
      <c r="E14" s="11">
        <f t="shared" si="0"/>
        <v>42.759931531274511</v>
      </c>
      <c r="F14" s="11">
        <f t="shared" si="0"/>
        <v>42.759931531274511</v>
      </c>
      <c r="G14" s="11">
        <v>42.759931531274511</v>
      </c>
    </row>
    <row r="15" spans="1:9">
      <c r="A15" s="2" t="s">
        <v>17</v>
      </c>
      <c r="B15" s="11">
        <v>2166</v>
      </c>
      <c r="C15" s="11"/>
      <c r="D15" s="11">
        <v>125</v>
      </c>
      <c r="E15" s="11">
        <v>1125</v>
      </c>
      <c r="F15" s="11">
        <v>0</v>
      </c>
      <c r="G15" s="11">
        <f>SUM(B15:F15)</f>
        <v>3416</v>
      </c>
    </row>
    <row r="16" spans="1:9">
      <c r="A16" s="13" t="s">
        <v>14</v>
      </c>
      <c r="B16" s="11">
        <v>90</v>
      </c>
      <c r="C16" s="11"/>
      <c r="D16" s="11">
        <v>90</v>
      </c>
      <c r="E16" s="11">
        <v>90</v>
      </c>
      <c r="F16" s="11">
        <v>0</v>
      </c>
      <c r="G16" s="11">
        <f>MAX(B16:F16)</f>
        <v>90</v>
      </c>
    </row>
    <row r="17" spans="1:8">
      <c r="A17" s="13" t="s">
        <v>15</v>
      </c>
      <c r="B17" s="11">
        <v>42</v>
      </c>
      <c r="C17" s="11"/>
      <c r="D17" s="11">
        <v>21</v>
      </c>
      <c r="E17" s="11">
        <v>15</v>
      </c>
      <c r="F17" s="11">
        <v>0</v>
      </c>
      <c r="G17" s="11">
        <f t="array" ref="G17">MIN(IF(B17:F17&gt;0,B17:F17))</f>
        <v>15</v>
      </c>
    </row>
    <row r="18" spans="1:8">
      <c r="A18" s="13" t="s">
        <v>16</v>
      </c>
      <c r="B18" s="11">
        <v>67.543397968605689</v>
      </c>
      <c r="C18" s="11"/>
      <c r="D18" s="11">
        <v>60.256000000000014</v>
      </c>
      <c r="E18" s="11">
        <v>57.814222222222249</v>
      </c>
      <c r="F18" s="11">
        <v>0</v>
      </c>
      <c r="G18" s="11">
        <f>IF($G$15=0,0,SUMPRODUCT($B$15:$F$15,B18:F18)/$G$15)</f>
        <v>64.072599531615907</v>
      </c>
    </row>
    <row r="19" spans="1:8">
      <c r="A19" s="2" t="s">
        <v>18</v>
      </c>
      <c r="B19" s="11">
        <v>0</v>
      </c>
      <c r="C19" s="11"/>
      <c r="D19" s="11">
        <v>0</v>
      </c>
      <c r="E19" s="11">
        <v>0</v>
      </c>
      <c r="F19" s="11">
        <v>0</v>
      </c>
      <c r="G19" s="11">
        <f>IF(G16=0,0,SUMPRODUCT($B$15:$F$15,B19:F19)/G16)</f>
        <v>0</v>
      </c>
    </row>
    <row r="20" spans="1:8">
      <c r="A20" s="2" t="s">
        <v>19</v>
      </c>
      <c r="B20" s="10">
        <f>$G20</f>
        <v>10.80179730404393</v>
      </c>
      <c r="C20" s="10"/>
      <c r="D20" s="10">
        <f t="shared" ref="D20:F22" si="1">$G20</f>
        <v>10.80179730404393</v>
      </c>
      <c r="E20" s="10">
        <f t="shared" si="1"/>
        <v>10.80179730404393</v>
      </c>
      <c r="F20" s="10">
        <f t="shared" si="1"/>
        <v>10.80179730404393</v>
      </c>
      <c r="G20" s="10">
        <v>10.80179730404393</v>
      </c>
    </row>
    <row r="21" spans="1:8" ht="171">
      <c r="A21" s="14" t="s">
        <v>20</v>
      </c>
      <c r="B21" s="15" t="str">
        <f>$G21</f>
        <v xml:space="preserve">No sindicalizado y personal con ingreso a partir del 15 ene 2022
12.00%
Sindicalizado con ingreso anterior a 15 ene 2022
2022 - 9.00%
2023 - 10.00%
2024 - 11.00%
2025 en adelante 12.00%
</v>
      </c>
      <c r="C21" s="15"/>
      <c r="D21" s="15" t="str">
        <f t="shared" si="1"/>
        <v xml:space="preserve">No sindicalizado y personal con ingreso a partir del 15 ene 2022
12.00%
Sindicalizado con ingreso anterior a 15 ene 2022
2022 - 9.00%
2023 - 10.00%
2024 - 11.00%
2025 en adelante 12.00%
</v>
      </c>
      <c r="E21" s="15" t="str">
        <f t="shared" si="1"/>
        <v xml:space="preserve">No sindicalizado y personal con ingreso a partir del 15 ene 2022
12.00%
Sindicalizado con ingreso anterior a 15 ene 2022
2022 - 9.00%
2023 - 10.00%
2024 - 11.00%
2025 en adelante 12.00%
</v>
      </c>
      <c r="F21" s="15" t="str">
        <f t="shared" si="1"/>
        <v xml:space="preserve">No sindicalizado y personal con ingreso a partir del 15 ene 2022
12.00%
Sindicalizado con ingreso anterior a 15 ene 2022
2022 - 9.00%
2023 - 10.00%
2024 - 11.00%
2025 en adelante 12.00%
</v>
      </c>
      <c r="G21" s="15" t="s">
        <v>21</v>
      </c>
    </row>
    <row r="22" spans="1:8">
      <c r="A22" s="14" t="s">
        <v>22</v>
      </c>
      <c r="B22" s="15">
        <f>$G22</f>
        <v>0.25</v>
      </c>
      <c r="C22" s="15"/>
      <c r="D22" s="15">
        <f t="shared" si="1"/>
        <v>0.25</v>
      </c>
      <c r="E22" s="15">
        <f t="shared" si="1"/>
        <v>0.25</v>
      </c>
      <c r="F22" s="15">
        <f t="shared" si="1"/>
        <v>0.25</v>
      </c>
      <c r="G22" s="15">
        <v>0.25</v>
      </c>
    </row>
    <row r="23" spans="1:8">
      <c r="A23" s="2" t="s">
        <v>23</v>
      </c>
      <c r="B23" s="16">
        <v>0.15346260387811728</v>
      </c>
      <c r="C23" s="10"/>
      <c r="D23" s="16">
        <v>0.11289407687053508</v>
      </c>
      <c r="E23" s="16">
        <v>2.6276739755607934E-2</v>
      </c>
      <c r="F23" s="17" t="s">
        <v>24</v>
      </c>
      <c r="G23" s="16">
        <v>0.11009165451811412</v>
      </c>
    </row>
    <row r="24" spans="1:8">
      <c r="A24" s="2" t="s">
        <v>25</v>
      </c>
      <c r="B24" s="18">
        <f>$G24</f>
        <v>4.4108091999990329E-3</v>
      </c>
      <c r="C24" s="10"/>
      <c r="D24" s="18">
        <f>$G24</f>
        <v>4.4108091999990329E-3</v>
      </c>
      <c r="E24" s="18">
        <v>0</v>
      </c>
      <c r="F24" s="18">
        <f>$G24</f>
        <v>4.4108091999990329E-3</v>
      </c>
      <c r="G24" s="18">
        <v>4.4108091999990329E-3</v>
      </c>
    </row>
    <row r="25" spans="1:8">
      <c r="A25" s="2" t="s">
        <v>26</v>
      </c>
      <c r="B25" s="19">
        <v>59.333795013850384</v>
      </c>
      <c r="C25" s="19"/>
      <c r="D25" s="19">
        <v>50.527999999999999</v>
      </c>
      <c r="E25" s="19">
        <v>48.985777777777813</v>
      </c>
      <c r="F25" s="19">
        <v>0</v>
      </c>
      <c r="G25" s="19">
        <v>55.603629976580791</v>
      </c>
    </row>
    <row r="26" spans="1:8">
      <c r="A26" s="2" t="s">
        <v>27</v>
      </c>
      <c r="B26" s="19">
        <v>22.231926120263331</v>
      </c>
      <c r="C26" s="19"/>
      <c r="D26" s="19">
        <v>30.630929044745486</v>
      </c>
      <c r="E26" s="19">
        <v>31.841077095077061</v>
      </c>
      <c r="F26" s="19">
        <v>0</v>
      </c>
      <c r="G26" s="19">
        <v>25.703872903701775</v>
      </c>
    </row>
    <row r="27" spans="1:8">
      <c r="A27" s="6"/>
      <c r="B27" s="7"/>
      <c r="C27" s="7"/>
      <c r="D27" s="7"/>
      <c r="E27" s="7"/>
      <c r="F27" s="7"/>
      <c r="G27" s="7"/>
    </row>
    <row r="28" spans="1:8">
      <c r="A28" s="20" t="s">
        <v>28</v>
      </c>
      <c r="B28" s="10"/>
      <c r="C28" s="10"/>
      <c r="D28" s="10"/>
      <c r="E28" s="10"/>
      <c r="F28" s="10"/>
      <c r="G28" s="10"/>
    </row>
    <row r="29" spans="1:8">
      <c r="A29" s="2" t="s">
        <v>29</v>
      </c>
      <c r="B29" s="10">
        <f>$G29</f>
        <v>460585581.4621042</v>
      </c>
      <c r="C29" s="10"/>
      <c r="D29" s="10">
        <f>$G29</f>
        <v>460585581.4621042</v>
      </c>
      <c r="E29" s="10">
        <f>$G29</f>
        <v>460585581.4621042</v>
      </c>
      <c r="F29" s="10">
        <f>$G29</f>
        <v>460585581.4621042</v>
      </c>
      <c r="G29" s="10">
        <v>460585581.4621042</v>
      </c>
    </row>
    <row r="30" spans="1:8">
      <c r="A30" s="6"/>
      <c r="B30" s="7"/>
      <c r="C30" s="7"/>
      <c r="D30" s="7"/>
      <c r="E30" s="7"/>
      <c r="F30" s="7"/>
      <c r="G30" s="7"/>
    </row>
    <row r="31" spans="1:8">
      <c r="A31" s="20" t="s">
        <v>30</v>
      </c>
      <c r="B31" s="10"/>
      <c r="C31" s="10"/>
      <c r="D31" s="10"/>
      <c r="E31" s="10"/>
      <c r="F31" s="10"/>
      <c r="G31" s="10"/>
    </row>
    <row r="32" spans="1:8">
      <c r="A32" s="2" t="s">
        <v>13</v>
      </c>
      <c r="B32" s="10">
        <f>$G32</f>
        <v>1264951937.1600289</v>
      </c>
      <c r="C32" s="10"/>
      <c r="D32" s="10">
        <f>$G32</f>
        <v>1264951937.1600289</v>
      </c>
      <c r="E32" s="10">
        <f>$G32</f>
        <v>1264951937.1600289</v>
      </c>
      <c r="F32" s="10">
        <f>$G32</f>
        <v>1264951937.1600289</v>
      </c>
      <c r="G32" s="10">
        <v>1264951937.1600289</v>
      </c>
      <c r="H32" s="21"/>
    </row>
    <row r="33" spans="1:10">
      <c r="A33" s="2" t="s">
        <v>17</v>
      </c>
      <c r="B33" s="10">
        <v>322464283.25291997</v>
      </c>
      <c r="C33" s="10"/>
      <c r="D33" s="10">
        <v>11109180.015576001</v>
      </c>
      <c r="E33" s="10">
        <v>99698215.55219999</v>
      </c>
      <c r="F33" s="10">
        <v>0</v>
      </c>
      <c r="G33" s="10">
        <f>SUM(B33:F33)</f>
        <v>433271678.820696</v>
      </c>
    </row>
    <row r="34" spans="1:10">
      <c r="A34" s="2" t="s">
        <v>31</v>
      </c>
      <c r="B34" s="10">
        <v>0</v>
      </c>
      <c r="C34" s="10"/>
      <c r="D34" s="10">
        <v>0</v>
      </c>
      <c r="E34" s="10">
        <v>0</v>
      </c>
      <c r="F34" s="10">
        <v>0</v>
      </c>
      <c r="G34" s="10">
        <f>SUM(B34:F34)</f>
        <v>0</v>
      </c>
    </row>
    <row r="35" spans="1:10">
      <c r="A35" s="6"/>
      <c r="B35" s="7"/>
      <c r="C35" s="7"/>
      <c r="D35" s="7"/>
      <c r="E35" s="7"/>
      <c r="F35" s="7"/>
      <c r="G35" s="7"/>
    </row>
    <row r="36" spans="1:10">
      <c r="A36" s="20" t="s">
        <v>32</v>
      </c>
      <c r="B36" s="10"/>
      <c r="C36" s="10"/>
      <c r="D36" s="10"/>
      <c r="E36" s="10"/>
      <c r="F36" s="10"/>
      <c r="G36" s="10"/>
    </row>
    <row r="37" spans="1:10">
      <c r="A37" s="2" t="s">
        <v>33</v>
      </c>
      <c r="B37" s="10">
        <v>120772.54498399999</v>
      </c>
      <c r="C37" s="10"/>
      <c r="D37" s="10">
        <v>20192.107766000001</v>
      </c>
      <c r="E37" s="10">
        <v>40751.076234</v>
      </c>
      <c r="F37" s="10">
        <v>0</v>
      </c>
      <c r="G37" s="10">
        <f>MAX(B37:F37)</f>
        <v>120772.54498399999</v>
      </c>
    </row>
    <row r="38" spans="1:10">
      <c r="A38" s="2" t="s">
        <v>34</v>
      </c>
      <c r="B38" s="10">
        <v>4959.2165999999997</v>
      </c>
      <c r="C38" s="10"/>
      <c r="D38" s="10">
        <v>4959.2165999999997</v>
      </c>
      <c r="E38" s="10">
        <v>4394.638868</v>
      </c>
      <c r="F38" s="10">
        <v>0</v>
      </c>
      <c r="G38" s="10">
        <f t="array" ref="G38">MIN(IF(B38:F38&gt;0,B38:F38))</f>
        <v>4394.638868</v>
      </c>
    </row>
    <row r="39" spans="1:10">
      <c r="A39" s="2" t="s">
        <v>35</v>
      </c>
      <c r="B39" s="10">
        <v>12406.289752728531</v>
      </c>
      <c r="C39" s="10"/>
      <c r="D39" s="10">
        <v>7406.1200103839737</v>
      </c>
      <c r="E39" s="10">
        <v>7385.0530038666475</v>
      </c>
      <c r="F39" s="10">
        <v>0</v>
      </c>
      <c r="G39" s="10">
        <f>IF(G15=0,0,SUMPRODUCT($B$15:$F$15,B39:F39)/G15)</f>
        <v>10569.664295977158</v>
      </c>
    </row>
    <row r="40" spans="1:10">
      <c r="A40" s="6"/>
      <c r="B40" s="7"/>
      <c r="C40" s="7"/>
      <c r="D40" s="7"/>
      <c r="E40" s="7"/>
      <c r="F40" s="7"/>
      <c r="G40" s="7"/>
    </row>
    <row r="41" spans="1:10">
      <c r="A41" s="6" t="s">
        <v>36</v>
      </c>
      <c r="B41" s="10">
        <f>$G41</f>
        <v>0</v>
      </c>
      <c r="C41" s="10"/>
      <c r="D41" s="10">
        <v>0</v>
      </c>
      <c r="E41" s="10">
        <v>0</v>
      </c>
      <c r="F41" s="10">
        <v>0</v>
      </c>
      <c r="G41" s="10">
        <v>0</v>
      </c>
    </row>
    <row r="42" spans="1:10">
      <c r="A42" s="6"/>
      <c r="B42" s="7"/>
      <c r="C42" s="7"/>
      <c r="D42" s="7"/>
      <c r="E42" s="7"/>
      <c r="F42" s="7"/>
      <c r="G42" s="7"/>
    </row>
    <row r="43" spans="1:10">
      <c r="A43" s="6" t="s">
        <v>37</v>
      </c>
      <c r="B43" s="10"/>
      <c r="C43" s="10"/>
      <c r="D43" s="10"/>
      <c r="E43" s="10"/>
      <c r="F43" s="10"/>
      <c r="G43" s="10"/>
    </row>
    <row r="44" spans="1:10">
      <c r="A44" s="2" t="s">
        <v>38</v>
      </c>
      <c r="B44" s="10">
        <v>4248875014.8625402</v>
      </c>
      <c r="C44" s="10"/>
      <c r="D44" s="10">
        <v>130317668.77230601</v>
      </c>
      <c r="E44" s="10">
        <v>1286270521.075985</v>
      </c>
      <c r="F44" s="10">
        <v>511146660.19567752</v>
      </c>
      <c r="G44" s="10">
        <f>SUM(B44:F44)</f>
        <v>6176609864.9065094</v>
      </c>
    </row>
    <row r="45" spans="1:10">
      <c r="A45" s="2" t="s">
        <v>39</v>
      </c>
      <c r="B45" s="10">
        <v>12477589855.222267</v>
      </c>
      <c r="C45" s="10"/>
      <c r="D45" s="10">
        <v>368302310.02802801</v>
      </c>
      <c r="E45" s="10">
        <v>882624815.22472906</v>
      </c>
      <c r="F45" s="10">
        <v>1640283088.8323121</v>
      </c>
      <c r="G45" s="10">
        <f>SUM(B45:F45)</f>
        <v>15368800069.307337</v>
      </c>
    </row>
    <row r="46" spans="1:10">
      <c r="A46" s="2" t="s">
        <v>40</v>
      </c>
      <c r="B46" s="10">
        <v>8543254663.8221397</v>
      </c>
      <c r="C46" s="10"/>
      <c r="D46" s="10">
        <v>1586352080.7585611</v>
      </c>
      <c r="E46" s="10">
        <v>2487823753.6960788</v>
      </c>
      <c r="F46" s="10">
        <v>2448517896.8324475</v>
      </c>
      <c r="G46" s="10">
        <f>SUM(B46:F46)</f>
        <v>15065948395.109226</v>
      </c>
      <c r="I46" s="21"/>
    </row>
    <row r="47" spans="1:10">
      <c r="A47" s="6"/>
      <c r="B47" s="7"/>
      <c r="C47" s="7"/>
      <c r="D47" s="7"/>
      <c r="E47" s="7"/>
      <c r="F47" s="7"/>
      <c r="G47" s="7"/>
      <c r="I47" s="21"/>
      <c r="J47" s="12">
        <f>I46-I47</f>
        <v>0</v>
      </c>
    </row>
    <row r="48" spans="1:10" ht="33">
      <c r="A48" s="22" t="str">
        <f>"Valor presente de las contribuciones asociadas a los sueldos futuros de cotización "&amp;TEXT($G$63,"0.00%")</f>
        <v>Valor presente de las contribuciones asociadas a los sueldos futuros de cotización 2.00%</v>
      </c>
      <c r="B48" s="10"/>
      <c r="C48" s="10"/>
      <c r="D48" s="10"/>
      <c r="E48" s="10"/>
      <c r="F48" s="10"/>
      <c r="G48" s="10"/>
    </row>
    <row r="49" spans="1:10">
      <c r="A49" s="2" t="s">
        <v>39</v>
      </c>
      <c r="B49" s="10">
        <v>1247426737.7879844</v>
      </c>
      <c r="C49" s="10"/>
      <c r="D49" s="10">
        <v>37186093.916547999</v>
      </c>
      <c r="E49" s="10">
        <v>161751933.53641704</v>
      </c>
      <c r="F49" s="10">
        <v>160449384.5086107</v>
      </c>
      <c r="G49" s="10">
        <f>SUM(B49:F49)</f>
        <v>1606814149.7495601</v>
      </c>
    </row>
    <row r="50" spans="1:10">
      <c r="A50" s="2" t="s">
        <v>40</v>
      </c>
      <c r="B50" s="10">
        <v>3148315135.2327671</v>
      </c>
      <c r="C50" s="10"/>
      <c r="D50" s="10">
        <v>584594099.34360659</v>
      </c>
      <c r="E50" s="10">
        <v>916799684.16730118</v>
      </c>
      <c r="F50" s="10">
        <v>902314897.17024577</v>
      </c>
      <c r="G50" s="10">
        <f>SUM(B50:F50)</f>
        <v>5552023815.9139214</v>
      </c>
    </row>
    <row r="51" spans="1:10">
      <c r="A51" s="6"/>
      <c r="B51" s="7"/>
      <c r="C51" s="7"/>
      <c r="D51" s="7"/>
      <c r="E51" s="7"/>
      <c r="F51" s="7"/>
      <c r="G51" s="7"/>
    </row>
    <row r="52" spans="1:10">
      <c r="A52" s="6" t="s">
        <v>41</v>
      </c>
      <c r="B52" s="10"/>
      <c r="C52" s="10"/>
      <c r="D52" s="10"/>
      <c r="E52" s="10"/>
      <c r="F52" s="10"/>
      <c r="G52" s="10"/>
    </row>
    <row r="53" spans="1:10">
      <c r="A53" s="2" t="s">
        <v>39</v>
      </c>
      <c r="B53" s="10">
        <v>2634443675.2777233</v>
      </c>
      <c r="C53" s="10"/>
      <c r="D53" s="10">
        <v>78533405.577349126</v>
      </c>
      <c r="E53" s="10">
        <v>341604316.59865707</v>
      </c>
      <c r="F53" s="10">
        <v>338853460.01999456</v>
      </c>
      <c r="G53" s="10">
        <f>SUM(B53:F53)</f>
        <v>3393434857.4737244</v>
      </c>
    </row>
    <row r="54" spans="1:10">
      <c r="A54" s="2" t="s">
        <v>40</v>
      </c>
      <c r="B54" s="10">
        <v>6558989865.068265</v>
      </c>
      <c r="C54" s="10"/>
      <c r="D54" s="10">
        <v>1217904373.6325138</v>
      </c>
      <c r="E54" s="10">
        <v>1909999342.0152109</v>
      </c>
      <c r="F54" s="10">
        <v>1879822702.4380121</v>
      </c>
      <c r="G54" s="10">
        <f>SUM(B54:F54)</f>
        <v>11566716283.154003</v>
      </c>
    </row>
    <row r="55" spans="1:10">
      <c r="A55" s="2" t="s">
        <v>42</v>
      </c>
      <c r="B55" s="10">
        <v>0</v>
      </c>
      <c r="C55" s="10"/>
      <c r="D55" s="10">
        <v>0</v>
      </c>
      <c r="E55" s="10">
        <v>0</v>
      </c>
      <c r="F55" s="10">
        <v>0</v>
      </c>
      <c r="G55" s="10">
        <v>0</v>
      </c>
    </row>
    <row r="56" spans="1:10">
      <c r="A56" s="6"/>
      <c r="B56" s="7"/>
      <c r="C56" s="7"/>
      <c r="D56" s="7"/>
      <c r="E56" s="7"/>
      <c r="F56" s="7"/>
      <c r="G56" s="7"/>
    </row>
    <row r="57" spans="1:10">
      <c r="A57" s="6" t="s">
        <v>43</v>
      </c>
      <c r="B57" s="10"/>
      <c r="C57" s="10"/>
      <c r="D57" s="10"/>
      <c r="E57" s="10"/>
      <c r="F57" s="10"/>
      <c r="G57" s="10"/>
    </row>
    <row r="58" spans="1:10">
      <c r="A58" s="2" t="s">
        <v>39</v>
      </c>
      <c r="B58" s="10">
        <f>SUM(B41,B53,B55,B49)-SUM(B44:B45)</f>
        <v>-12844594457.0191</v>
      </c>
      <c r="C58" s="10"/>
      <c r="D58" s="10">
        <f>SUM(D41,D53,D55,D49)-SUM(D44:D45)</f>
        <v>-382900479.3064369</v>
      </c>
      <c r="E58" s="10">
        <f>SUM(E41,E53,E55,E49)-SUM(E44:E45)</f>
        <v>-1665539086.1656399</v>
      </c>
      <c r="F58" s="10">
        <f>SUM(F41,F53,F55,F49)-SUM(F44:F45)</f>
        <v>-1652126904.4993842</v>
      </c>
      <c r="G58" s="10">
        <f>SUM(B58:F58)</f>
        <v>-16545160926.990561</v>
      </c>
      <c r="I58" s="10"/>
      <c r="J58" s="21"/>
    </row>
    <row r="59" spans="1:10">
      <c r="A59" s="2" t="s">
        <v>40</v>
      </c>
      <c r="B59" s="10">
        <f>SUM(B50,B54)-B46</f>
        <v>1164050336.4788933</v>
      </c>
      <c r="C59" s="10"/>
      <c r="D59" s="10">
        <f>SUM(D50,D54)-D46</f>
        <v>216146392.21755934</v>
      </c>
      <c r="E59" s="10">
        <f>SUM(E50,E54)-E46</f>
        <v>338975272.48643351</v>
      </c>
      <c r="F59" s="10">
        <f>SUM(F50,F54)-F46</f>
        <v>333619702.77581024</v>
      </c>
      <c r="G59" s="10">
        <f>SUM(B59:F59)</f>
        <v>2052791703.9586964</v>
      </c>
      <c r="I59" s="10"/>
      <c r="J59" s="21"/>
    </row>
    <row r="60" spans="1:10">
      <c r="A60" s="6"/>
      <c r="B60" s="7"/>
      <c r="C60" s="7"/>
      <c r="D60" s="7"/>
      <c r="E60" s="7"/>
      <c r="F60" s="7"/>
      <c r="G60" s="7"/>
    </row>
    <row r="61" spans="1:10">
      <c r="A61" s="6" t="s">
        <v>44</v>
      </c>
      <c r="B61" s="10"/>
      <c r="C61" s="10"/>
      <c r="D61" s="10"/>
      <c r="E61" s="10"/>
      <c r="F61" s="10"/>
      <c r="G61" s="10"/>
    </row>
    <row r="62" spans="1:10">
      <c r="A62" s="2" t="s">
        <v>45</v>
      </c>
      <c r="B62" s="23">
        <f t="shared" ref="B62:F63" si="2">$G62</f>
        <v>2022</v>
      </c>
      <c r="C62" s="23"/>
      <c r="D62" s="23">
        <f t="shared" si="2"/>
        <v>2022</v>
      </c>
      <c r="E62" s="23">
        <f t="shared" si="2"/>
        <v>2022</v>
      </c>
      <c r="F62" s="23">
        <f t="shared" si="2"/>
        <v>2022</v>
      </c>
      <c r="G62" s="24">
        <v>2022</v>
      </c>
    </row>
    <row r="63" spans="1:10">
      <c r="A63" s="2" t="s">
        <v>46</v>
      </c>
      <c r="B63" s="25">
        <f t="shared" si="2"/>
        <v>0.02</v>
      </c>
      <c r="C63" s="25"/>
      <c r="D63" s="25">
        <f t="shared" si="2"/>
        <v>0.02</v>
      </c>
      <c r="E63" s="25">
        <f t="shared" si="2"/>
        <v>0.02</v>
      </c>
      <c r="F63" s="25">
        <f t="shared" si="2"/>
        <v>0.02</v>
      </c>
      <c r="G63" s="25">
        <v>0.02</v>
      </c>
    </row>
    <row r="64" spans="1:10">
      <c r="A64" s="6"/>
      <c r="B64" s="7"/>
      <c r="C64" s="7"/>
      <c r="D64" s="7"/>
      <c r="E64" s="7"/>
      <c r="F64" s="7"/>
      <c r="G64" s="26"/>
    </row>
    <row r="65" spans="1:7">
      <c r="A65" s="6" t="s">
        <v>47</v>
      </c>
      <c r="B65" s="10"/>
      <c r="C65" s="10"/>
      <c r="D65" s="10"/>
      <c r="E65" s="10"/>
      <c r="F65" s="10"/>
      <c r="G65" s="8"/>
    </row>
    <row r="66" spans="1:7">
      <c r="A66" s="2" t="s">
        <v>48</v>
      </c>
      <c r="B66" s="23">
        <f>$G66</f>
        <v>2022</v>
      </c>
      <c r="C66" s="23"/>
      <c r="D66" s="23">
        <f t="shared" ref="D66:F67" si="3">$G66</f>
        <v>2022</v>
      </c>
      <c r="E66" s="23">
        <f t="shared" si="3"/>
        <v>2022</v>
      </c>
      <c r="F66" s="23">
        <f t="shared" si="3"/>
        <v>2022</v>
      </c>
      <c r="G66" s="23">
        <v>2022</v>
      </c>
    </row>
    <row r="67" spans="1:7" ht="33">
      <c r="A67" s="27" t="s">
        <v>49</v>
      </c>
      <c r="B67" s="28" t="str">
        <f>$G67</f>
        <v>Valuaciones Actuariales del Norte, S. C.</v>
      </c>
      <c r="C67" s="28"/>
      <c r="D67" s="28" t="str">
        <f t="shared" si="3"/>
        <v>Valuaciones Actuariales del Norte, S. C.</v>
      </c>
      <c r="E67" s="28" t="str">
        <f t="shared" si="3"/>
        <v>Valuaciones Actuariales del Norte, S. C.</v>
      </c>
      <c r="F67" s="28" t="str">
        <f t="shared" si="3"/>
        <v>Valuaciones Actuariales del Norte, S. C.</v>
      </c>
      <c r="G67" s="28" t="s">
        <v>50</v>
      </c>
    </row>
    <row r="71" spans="1:7">
      <c r="A71" s="34" t="s">
        <v>52</v>
      </c>
      <c r="B71" s="34"/>
      <c r="C71" s="33"/>
      <c r="D71" s="33"/>
      <c r="E71" s="33"/>
      <c r="F71" s="33"/>
      <c r="G71" s="33"/>
    </row>
    <row r="72" spans="1:7">
      <c r="A72" s="29"/>
      <c r="B72" s="33"/>
      <c r="C72" s="33"/>
      <c r="D72" s="33"/>
      <c r="E72" s="33"/>
      <c r="F72" s="33"/>
      <c r="G72" s="33"/>
    </row>
    <row r="117" spans="1:1">
      <c r="A117" s="20"/>
    </row>
    <row r="124" spans="1:1">
      <c r="A124" s="20"/>
    </row>
    <row r="132" spans="1:1">
      <c r="A132" s="20"/>
    </row>
    <row r="145" spans="1:1">
      <c r="A145" s="20"/>
    </row>
  </sheetData>
  <mergeCells count="5">
    <mergeCell ref="A1:G1"/>
    <mergeCell ref="A2:G2"/>
    <mergeCell ref="A3:G3"/>
    <mergeCell ref="A4:G4"/>
    <mergeCell ref="A71:B71"/>
  </mergeCells>
  <printOptions horizontalCentered="1"/>
  <pageMargins left="0.59055118110236227" right="0.59055118110236227" top="0.59055118110236227" bottom="0.19685039370078741" header="0.59055118110236227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</vt:lpstr>
      <vt:lpstr>LDF!Área_de_impresión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Jazmin</dc:creator>
  <cp:lastModifiedBy>sefin1011</cp:lastModifiedBy>
  <cp:lastPrinted>2022-09-05T17:18:31Z</cp:lastPrinted>
  <dcterms:created xsi:type="dcterms:W3CDTF">2022-06-15T14:48:04Z</dcterms:created>
  <dcterms:modified xsi:type="dcterms:W3CDTF">2023-02-15T18:18:23Z</dcterms:modified>
</cp:coreProperties>
</file>